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8" windowHeight="11640" tabRatio="733" activeTab="2"/>
  </bookViews>
  <sheets>
    <sheet name="Blank Budget" sheetId="1" r:id="rId1"/>
    <sheet name="FY15 Budget Original" sheetId="2" r:id="rId2"/>
    <sheet name="FY15 Budget w-Expenditures" sheetId="3" r:id="rId3"/>
  </sheets>
  <definedNames>
    <definedName name="_xlnm.Print_Area" localSheetId="0">'Blank Budget'!$B$2:$J$41</definedName>
    <definedName name="_xlnm.Print_Area" localSheetId="1">'FY15 Budget Original'!$B$2:$J$41</definedName>
    <definedName name="_xlnm.Print_Area" localSheetId="2">'FY15 Budget w-Expenditures'!$B$2:$J$55</definedName>
  </definedNames>
  <calcPr fullCalcOnLoad="1"/>
</workbook>
</file>

<file path=xl/sharedStrings.xml><?xml version="1.0" encoding="utf-8"?>
<sst xmlns="http://schemas.openxmlformats.org/spreadsheetml/2006/main" count="116" uniqueCount="63">
  <si>
    <t xml:space="preserve">     Rate</t>
  </si>
  <si>
    <t>Units</t>
  </si>
  <si>
    <t xml:space="preserve">      Total</t>
  </si>
  <si>
    <t>Salary</t>
  </si>
  <si>
    <t>Travel</t>
  </si>
  <si>
    <t>Per Diem</t>
  </si>
  <si>
    <t>Supplies</t>
  </si>
  <si>
    <t>Office Supplies</t>
  </si>
  <si>
    <t>Other</t>
  </si>
  <si>
    <t>Indirect</t>
  </si>
  <si>
    <t>TOTAL INDIRECT</t>
  </si>
  <si>
    <t>GRAND TOTAL</t>
  </si>
  <si>
    <t>TOTAL DIRECT</t>
  </si>
  <si>
    <t>Component</t>
  </si>
  <si>
    <t>Item</t>
  </si>
  <si>
    <t>Description</t>
  </si>
  <si>
    <t>Topic</t>
  </si>
  <si>
    <t>Fringe Rates:</t>
  </si>
  <si>
    <t xml:space="preserve"> Health plan and contributions to a 403 B.</t>
  </si>
  <si>
    <t>Fringe Rates differ according to the Employee's length of employment, leave accrual,</t>
  </si>
  <si>
    <t>Fringe Benefits</t>
  </si>
  <si>
    <t>Contractual</t>
  </si>
  <si>
    <r>
      <t xml:space="preserve">Estimated at 33% </t>
    </r>
    <r>
      <rPr>
        <i/>
        <sz val="8"/>
        <rFont val="Times New Roman"/>
        <family val="1"/>
      </rPr>
      <t>(See fringe explanation below)</t>
    </r>
  </si>
  <si>
    <t>Training registration x 1</t>
  </si>
  <si>
    <t>Computer training software: Quickbooks, webinar, etc.</t>
  </si>
  <si>
    <t>1 RT for regional training</t>
  </si>
  <si>
    <t>Spent</t>
  </si>
  <si>
    <t>Remaining</t>
  </si>
  <si>
    <t>Reviewed (add date) by (Name of person doing the review)</t>
  </si>
  <si>
    <t>40 hrs/wk @ $20/hr (100% effort)</t>
  </si>
  <si>
    <t>Env. Coordinator</t>
  </si>
  <si>
    <t>Env. Assistant</t>
  </si>
  <si>
    <t>Administration</t>
  </si>
  <si>
    <t>10 hrs/wk @ $20/hr (.25% effort)</t>
  </si>
  <si>
    <t>1 RT to ATCEM Conference</t>
  </si>
  <si>
    <t>6 days @ $180/day x 1 traveler</t>
  </si>
  <si>
    <t>4 days @ $180/day x 1 traveler</t>
  </si>
  <si>
    <t>Shelving for office + shipping</t>
  </si>
  <si>
    <t>Computer, printer and software for Coordinator and Assistant</t>
  </si>
  <si>
    <t>Equipment</t>
  </si>
  <si>
    <t>ATV</t>
  </si>
  <si>
    <t>ATV for water quality data collection</t>
  </si>
  <si>
    <t>ATV Shipping</t>
  </si>
  <si>
    <t>Recycling containers</t>
  </si>
  <si>
    <t>Trailer for ATV</t>
  </si>
  <si>
    <t>Office Rent</t>
  </si>
  <si>
    <t>Office Utility</t>
  </si>
  <si>
    <t>Gas for ATV</t>
  </si>
  <si>
    <t>Water quality supplies</t>
  </si>
  <si>
    <t>20 hrs/wk @ $15/hr (.50% effort)</t>
  </si>
  <si>
    <t>Folders, tablets, thumb-drives, highlighters, etc. @ $120 per month</t>
  </si>
  <si>
    <t>1 RT to Anchorage for Quickbooks Training</t>
  </si>
  <si>
    <t>Description &amp; Date</t>
  </si>
  <si>
    <t>1 RT to Conference</t>
  </si>
  <si>
    <t>6 days @ $180/day x 6 traveler</t>
  </si>
  <si>
    <t>5 RT from hub community to village</t>
  </si>
  <si>
    <t>15 days @ $180/day x 1 traveler</t>
  </si>
  <si>
    <t>30 hrs/wk @ $18/hr (75% effort)</t>
  </si>
  <si>
    <t>20 hrs/wk @ $16.30/hr (.50% effort)</t>
  </si>
  <si>
    <t>***  SAMPLE  BUDGET - SAMPLE BUDGET - SAMPLE BUDGET ***</t>
  </si>
  <si>
    <t>IGAP Budget FY___</t>
  </si>
  <si>
    <t>Sample developed by ANTHC July 2013</t>
  </si>
  <si>
    <t>IGAP Budget FY15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</si>
</sst>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.000_);\(&quot;$&quot;#,##0.0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i/>
      <sz val="8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7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7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/>
    </xf>
    <xf numFmtId="7" fontId="7" fillId="0" borderId="0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9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7" fontId="6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" fontId="5" fillId="0" borderId="9" xfId="42" applyFont="1" applyFill="1" applyBorder="1" applyAlignment="1">
      <alignment/>
    </xf>
    <xf numFmtId="4" fontId="7" fillId="0" borderId="0" xfId="42" applyFont="1" applyBorder="1" applyAlignment="1">
      <alignment/>
    </xf>
    <xf numFmtId="4" fontId="7" fillId="0" borderId="14" xfId="42" applyFont="1" applyBorder="1" applyAlignment="1">
      <alignment/>
    </xf>
    <xf numFmtId="4" fontId="4" fillId="0" borderId="0" xfId="42" applyFont="1" applyBorder="1" applyAlignment="1">
      <alignment/>
    </xf>
    <xf numFmtId="0" fontId="4" fillId="0" borderId="9" xfId="0" applyFont="1" applyBorder="1" applyAlignment="1">
      <alignment horizontal="center"/>
    </xf>
    <xf numFmtId="4" fontId="0" fillId="0" borderId="0" xfId="42" applyFont="1" applyBorder="1" applyAlignment="1">
      <alignment/>
    </xf>
    <xf numFmtId="4" fontId="0" fillId="0" borderId="0" xfId="42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42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7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7" fontId="7" fillId="0" borderId="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/>
    </xf>
    <xf numFmtId="0" fontId="6" fillId="0" borderId="17" xfId="0" applyFont="1" applyBorder="1" applyAlignment="1">
      <alignment/>
    </xf>
    <xf numFmtId="0" fontId="5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4" fontId="7" fillId="33" borderId="17" xfId="42" applyFont="1" applyFill="1" applyBorder="1" applyAlignment="1">
      <alignment/>
    </xf>
    <xf numFmtId="0" fontId="7" fillId="33" borderId="17" xfId="0" applyFont="1" applyFill="1" applyBorder="1" applyAlignment="1">
      <alignment horizontal="centerContinuous"/>
    </xf>
    <xf numFmtId="7" fontId="6" fillId="33" borderId="17" xfId="44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7" fontId="6" fillId="33" borderId="17" xfId="0" applyNumberFormat="1" applyFont="1" applyFill="1" applyBorder="1" applyAlignment="1">
      <alignment/>
    </xf>
    <xf numFmtId="10" fontId="7" fillId="33" borderId="18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7" xfId="42" applyFont="1" applyFill="1" applyBorder="1" applyAlignment="1">
      <alignment/>
    </xf>
    <xf numFmtId="0" fontId="0" fillId="33" borderId="17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5" fillId="14" borderId="11" xfId="0" applyFont="1" applyFill="1" applyBorder="1" applyAlignment="1">
      <alignment/>
    </xf>
    <xf numFmtId="0" fontId="7" fillId="14" borderId="0" xfId="0" applyFont="1" applyFill="1" applyBorder="1" applyAlignment="1">
      <alignment/>
    </xf>
    <xf numFmtId="0" fontId="6" fillId="14" borderId="0" xfId="0" applyFont="1" applyFill="1" applyBorder="1" applyAlignment="1">
      <alignment/>
    </xf>
    <xf numFmtId="4" fontId="7" fillId="14" borderId="0" xfId="42" applyFont="1" applyFill="1" applyBorder="1" applyAlignment="1">
      <alignment/>
    </xf>
    <xf numFmtId="0" fontId="7" fillId="14" borderId="0" xfId="0" applyFont="1" applyFill="1" applyBorder="1" applyAlignment="1">
      <alignment horizontal="centerContinuous"/>
    </xf>
    <xf numFmtId="7" fontId="6" fillId="14" borderId="0" xfId="0" applyNumberFormat="1" applyFont="1" applyFill="1" applyBorder="1" applyAlignment="1">
      <alignment/>
    </xf>
    <xf numFmtId="0" fontId="7" fillId="14" borderId="12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" fontId="7" fillId="34" borderId="0" xfId="42" applyFont="1" applyFill="1" applyBorder="1" applyAlignment="1">
      <alignment/>
    </xf>
    <xf numFmtId="0" fontId="7" fillId="34" borderId="0" xfId="0" applyFont="1" applyFill="1" applyBorder="1" applyAlignment="1">
      <alignment horizontal="centerContinuous"/>
    </xf>
    <xf numFmtId="7" fontId="6" fillId="34" borderId="0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4" fillId="33" borderId="21" xfId="0" applyFont="1" applyFill="1" applyBorder="1" applyAlignment="1">
      <alignment/>
    </xf>
    <xf numFmtId="0" fontId="4" fillId="14" borderId="2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0" borderId="22" xfId="0" applyFont="1" applyBorder="1" applyAlignment="1">
      <alignment/>
    </xf>
    <xf numFmtId="7" fontId="0" fillId="0" borderId="0" xfId="44" applyFont="1" applyAlignment="1">
      <alignment/>
    </xf>
    <xf numFmtId="7" fontId="0" fillId="0" borderId="8" xfId="44" applyFont="1" applyBorder="1" applyAlignment="1">
      <alignment/>
    </xf>
    <xf numFmtId="7" fontId="0" fillId="0" borderId="11" xfId="44" applyFont="1" applyBorder="1" applyAlignment="1">
      <alignment/>
    </xf>
    <xf numFmtId="7" fontId="4" fillId="0" borderId="11" xfId="44" applyFont="1" applyBorder="1" applyAlignment="1">
      <alignment/>
    </xf>
    <xf numFmtId="7" fontId="4" fillId="33" borderId="16" xfId="44" applyFont="1" applyFill="1" applyBorder="1" applyAlignment="1">
      <alignment/>
    </xf>
    <xf numFmtId="7" fontId="4" fillId="14" borderId="11" xfId="44" applyFont="1" applyFill="1" applyBorder="1" applyAlignment="1">
      <alignment/>
    </xf>
    <xf numFmtId="7" fontId="4" fillId="34" borderId="11" xfId="44" applyFont="1" applyFill="1" applyBorder="1" applyAlignment="1">
      <alignment/>
    </xf>
    <xf numFmtId="7" fontId="4" fillId="0" borderId="13" xfId="44" applyFont="1" applyBorder="1" applyAlignment="1">
      <alignment/>
    </xf>
    <xf numFmtId="7" fontId="4" fillId="0" borderId="0" xfId="44" applyFont="1" applyBorder="1" applyAlignment="1">
      <alignment/>
    </xf>
    <xf numFmtId="7" fontId="0" fillId="0" borderId="10" xfId="44" applyFont="1" applyBorder="1" applyAlignment="1">
      <alignment/>
    </xf>
    <xf numFmtId="7" fontId="0" fillId="0" borderId="12" xfId="44" applyFont="1" applyBorder="1" applyAlignment="1">
      <alignment/>
    </xf>
    <xf numFmtId="7" fontId="4" fillId="0" borderId="12" xfId="44" applyFont="1" applyBorder="1" applyAlignment="1">
      <alignment/>
    </xf>
    <xf numFmtId="7" fontId="4" fillId="0" borderId="15" xfId="44" applyFont="1" applyBorder="1" applyAlignment="1">
      <alignment/>
    </xf>
    <xf numFmtId="7" fontId="42" fillId="33" borderId="18" xfId="44" applyFont="1" applyFill="1" applyBorder="1" applyAlignment="1">
      <alignment/>
    </xf>
    <xf numFmtId="7" fontId="9" fillId="14" borderId="12" xfId="44" applyFont="1" applyFill="1" applyBorder="1" applyAlignment="1">
      <alignment/>
    </xf>
    <xf numFmtId="7" fontId="42" fillId="34" borderId="12" xfId="44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7" xfId="42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8" xfId="0" applyFont="1" applyFill="1" applyBorder="1" applyAlignment="1">
      <alignment/>
    </xf>
    <xf numFmtId="7" fontId="9" fillId="0" borderId="16" xfId="44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7" fontId="9" fillId="0" borderId="18" xfId="44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42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7" fontId="4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T40"/>
  <sheetViews>
    <sheetView zoomScalePageLayoutView="0" workbookViewId="0" topLeftCell="A1">
      <selection activeCell="P8" sqref="P6:P8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9.7109375" style="0" customWidth="1"/>
    <col min="4" max="4" width="16.421875" style="0" customWidth="1"/>
    <col min="5" max="5" width="10.00390625" style="0" customWidth="1"/>
    <col min="6" max="6" width="52.140625" style="0" customWidth="1"/>
    <col min="7" max="7" width="8.57421875" style="39" customWidth="1"/>
    <col min="8" max="8" width="5.8515625" style="1" customWidth="1"/>
    <col min="9" max="9" width="10.140625" style="0" customWidth="1"/>
    <col min="10" max="10" width="3.57421875" style="0" customWidth="1"/>
    <col min="11" max="11" width="27.421875" style="0" customWidth="1"/>
    <col min="12" max="12" width="29.421875" style="0" customWidth="1"/>
  </cols>
  <sheetData>
    <row r="1" ht="12.75">
      <c r="B1" t="s">
        <v>61</v>
      </c>
    </row>
    <row r="2" spans="2:9" ht="13.5" thickBot="1">
      <c r="B2" s="7"/>
      <c r="C2" s="7"/>
      <c r="D2" s="7"/>
      <c r="E2" s="7"/>
      <c r="F2" s="29"/>
      <c r="G2" s="38"/>
      <c r="H2" s="8"/>
      <c r="I2" s="7"/>
    </row>
    <row r="3" spans="2:10" ht="12.75">
      <c r="B3" s="10"/>
      <c r="C3" s="25"/>
      <c r="D3" s="11"/>
      <c r="E3" s="11"/>
      <c r="F3" s="37" t="s">
        <v>60</v>
      </c>
      <c r="G3" s="33"/>
      <c r="H3" s="12"/>
      <c r="I3" s="11"/>
      <c r="J3" s="13"/>
    </row>
    <row r="4" spans="2:10" ht="12.75">
      <c r="B4" s="14"/>
      <c r="C4" s="21"/>
      <c r="D4" s="40"/>
      <c r="E4" s="40"/>
      <c r="F4" s="45" t="s">
        <v>59</v>
      </c>
      <c r="G4" s="42"/>
      <c r="H4" s="43"/>
      <c r="I4" s="40"/>
      <c r="J4" s="44"/>
    </row>
    <row r="5" spans="2:10" ht="12.75">
      <c r="B5" s="14"/>
      <c r="C5" s="21"/>
      <c r="D5" s="40"/>
      <c r="E5" s="40"/>
      <c r="F5" s="41"/>
      <c r="G5" s="42"/>
      <c r="H5" s="43"/>
      <c r="I5" s="40"/>
      <c r="J5" s="44"/>
    </row>
    <row r="6" spans="2:254" ht="12.75">
      <c r="B6" s="49"/>
      <c r="C6" s="104" t="s">
        <v>16</v>
      </c>
      <c r="D6" s="51" t="s">
        <v>14</v>
      </c>
      <c r="E6" s="105" t="s">
        <v>13</v>
      </c>
      <c r="F6" s="106" t="s">
        <v>15</v>
      </c>
      <c r="G6" s="107" t="s">
        <v>0</v>
      </c>
      <c r="H6" s="108" t="s">
        <v>1</v>
      </c>
      <c r="I6" s="104" t="s">
        <v>2</v>
      </c>
      <c r="J6" s="10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254" ht="12.75">
      <c r="B7" s="14"/>
      <c r="C7" s="22" t="s">
        <v>3</v>
      </c>
      <c r="D7" s="2"/>
      <c r="E7" s="23"/>
      <c r="F7" s="2"/>
      <c r="G7" s="34"/>
      <c r="H7" s="5"/>
      <c r="I7" s="9"/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2:254" ht="12.75">
      <c r="B8" s="14"/>
      <c r="C8" s="22"/>
      <c r="D8" s="32"/>
      <c r="E8" s="23"/>
      <c r="F8" s="32"/>
      <c r="G8" s="34"/>
      <c r="H8" s="5"/>
      <c r="I8" s="9">
        <f>(G8*H8)</f>
        <v>0</v>
      </c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2:254" ht="12.75">
      <c r="B9" s="14"/>
      <c r="C9" s="22"/>
      <c r="D9" s="32"/>
      <c r="E9" s="23"/>
      <c r="F9" s="32"/>
      <c r="G9" s="34"/>
      <c r="H9" s="5"/>
      <c r="I9" s="9">
        <f>(G9*H9)</f>
        <v>0</v>
      </c>
      <c r="J9" s="15"/>
      <c r="K9" s="1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2:254" ht="12.75">
      <c r="B10" s="14"/>
      <c r="C10" s="22"/>
      <c r="D10" s="2"/>
      <c r="E10" s="23"/>
      <c r="F10" s="2"/>
      <c r="G10" s="34"/>
      <c r="H10" s="5"/>
      <c r="I10" s="46"/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2:254" ht="12.75">
      <c r="B11" s="14"/>
      <c r="C11" s="22"/>
      <c r="D11" s="2" t="s">
        <v>20</v>
      </c>
      <c r="E11" s="23"/>
      <c r="F11" s="2" t="s">
        <v>22</v>
      </c>
      <c r="G11" s="34"/>
      <c r="H11" s="5"/>
      <c r="I11" s="9">
        <f>SUM(I8:I9)*0.33</f>
        <v>0</v>
      </c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2:254" ht="12.75">
      <c r="B12" s="52"/>
      <c r="C12" s="53"/>
      <c r="D12" s="53"/>
      <c r="E12" s="53"/>
      <c r="F12" s="53"/>
      <c r="G12" s="54"/>
      <c r="H12" s="55"/>
      <c r="I12" s="56">
        <f>SUM(I7:I11)</f>
        <v>0</v>
      </c>
      <c r="J12" s="5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2:254" ht="12.75">
      <c r="B13" s="14"/>
      <c r="C13" s="2"/>
      <c r="D13" s="2"/>
      <c r="E13" s="2"/>
      <c r="F13" s="2"/>
      <c r="G13" s="34"/>
      <c r="H13" s="5"/>
      <c r="I13" s="4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2:254" ht="12.75">
      <c r="B14" s="14"/>
      <c r="C14" s="22" t="s">
        <v>4</v>
      </c>
      <c r="D14" s="2"/>
      <c r="E14" s="23"/>
      <c r="F14" s="2"/>
      <c r="G14" s="34"/>
      <c r="H14" s="5"/>
      <c r="I14" s="9">
        <f aca="true" t="shared" si="0" ref="I14:I19">G14*H14</f>
        <v>0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2:254" ht="12.75">
      <c r="B15" s="14"/>
      <c r="C15" s="21" t="s">
        <v>5</v>
      </c>
      <c r="D15" s="2"/>
      <c r="E15" s="23"/>
      <c r="F15" s="32"/>
      <c r="G15" s="34"/>
      <c r="H15" s="5"/>
      <c r="I15" s="9">
        <f t="shared" si="0"/>
        <v>0</v>
      </c>
      <c r="J15" s="1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2:254" ht="12.75">
      <c r="B16" s="14"/>
      <c r="C16" s="21"/>
      <c r="D16" s="2"/>
      <c r="E16" s="23"/>
      <c r="F16" s="32"/>
      <c r="G16" s="34"/>
      <c r="H16" s="5"/>
      <c r="I16" s="9">
        <f t="shared" si="0"/>
        <v>0</v>
      </c>
      <c r="J16" s="1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2:254" ht="12.75">
      <c r="B17" s="14"/>
      <c r="C17" s="21"/>
      <c r="D17" s="2"/>
      <c r="E17" s="23"/>
      <c r="F17" s="32"/>
      <c r="G17" s="34"/>
      <c r="H17" s="5"/>
      <c r="I17" s="9">
        <f t="shared" si="0"/>
        <v>0</v>
      </c>
      <c r="J17" s="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2:254" ht="12.75">
      <c r="B18" s="14"/>
      <c r="C18" s="21"/>
      <c r="D18" s="2"/>
      <c r="E18" s="23"/>
      <c r="F18" s="32"/>
      <c r="G18" s="34"/>
      <c r="H18" s="5"/>
      <c r="I18" s="9">
        <f t="shared" si="0"/>
        <v>0</v>
      </c>
      <c r="J18" s="1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2:254" ht="12.75">
      <c r="B19" s="14"/>
      <c r="C19" s="21"/>
      <c r="D19" s="2"/>
      <c r="E19" s="23"/>
      <c r="F19" s="32"/>
      <c r="G19" s="34"/>
      <c r="H19" s="5"/>
      <c r="I19" s="9">
        <f t="shared" si="0"/>
        <v>0</v>
      </c>
      <c r="J19" s="1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2:254" ht="12.75">
      <c r="B20" s="14"/>
      <c r="C20" s="21"/>
      <c r="D20" s="2"/>
      <c r="E20" s="23"/>
      <c r="F20" s="2"/>
      <c r="G20" s="34"/>
      <c r="H20" s="5"/>
      <c r="I20" s="9"/>
      <c r="J20" s="1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2:254" ht="12.75">
      <c r="B21" s="52"/>
      <c r="C21" s="53"/>
      <c r="D21" s="58"/>
      <c r="E21" s="59"/>
      <c r="F21" s="53"/>
      <c r="G21" s="54"/>
      <c r="H21" s="55"/>
      <c r="I21" s="60">
        <f>SUM(I13:I20)</f>
        <v>0</v>
      </c>
      <c r="J21" s="6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2:254" ht="12.75">
      <c r="B22" s="14"/>
      <c r="C22" s="2"/>
      <c r="D22" s="2"/>
      <c r="E22" s="2"/>
      <c r="F22" s="2"/>
      <c r="G22" s="34"/>
      <c r="H22" s="5"/>
      <c r="I22" s="4"/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2:254" ht="12.75">
      <c r="B23" s="14"/>
      <c r="C23" s="21" t="s">
        <v>6</v>
      </c>
      <c r="D23" s="2"/>
      <c r="E23" s="23"/>
      <c r="F23" s="32"/>
      <c r="G23" s="34"/>
      <c r="H23" s="5"/>
      <c r="I23" s="9">
        <f>G23*H23</f>
        <v>0</v>
      </c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2:254" ht="12.75">
      <c r="B24" s="14"/>
      <c r="C24" s="21"/>
      <c r="D24" s="2"/>
      <c r="E24" s="23"/>
      <c r="F24" s="32"/>
      <c r="G24" s="34"/>
      <c r="H24" s="5"/>
      <c r="I24" s="9"/>
      <c r="J24" s="1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2:254" ht="12.75">
      <c r="B25" s="52"/>
      <c r="C25" s="53"/>
      <c r="D25" s="53"/>
      <c r="E25" s="53"/>
      <c r="F25" s="62"/>
      <c r="G25" s="63"/>
      <c r="H25" s="64"/>
      <c r="I25" s="60">
        <f>SUM(I22:I24)</f>
        <v>0</v>
      </c>
      <c r="J25" s="6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2:254" ht="12.75">
      <c r="B26" s="14"/>
      <c r="C26" s="21" t="s">
        <v>39</v>
      </c>
      <c r="D26" s="32"/>
      <c r="E26" s="2"/>
      <c r="F26" s="47"/>
      <c r="I26" s="48"/>
      <c r="J26" s="1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2:254" ht="12.75">
      <c r="B27" s="14"/>
      <c r="C27" s="2"/>
      <c r="D27" s="2"/>
      <c r="E27" s="2"/>
      <c r="I27" s="6"/>
      <c r="J27" s="1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2:254" ht="12.75">
      <c r="B28" s="52"/>
      <c r="C28" s="53"/>
      <c r="D28" s="53"/>
      <c r="E28" s="53"/>
      <c r="F28" s="58"/>
      <c r="G28" s="54"/>
      <c r="H28" s="55"/>
      <c r="I28" s="60">
        <f>SUM(I26:I27)</f>
        <v>0</v>
      </c>
      <c r="J28" s="6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2:248" ht="12.75">
      <c r="B29" s="14"/>
      <c r="C29" s="22" t="s">
        <v>21</v>
      </c>
      <c r="D29" s="2"/>
      <c r="E29" s="23"/>
      <c r="F29" s="2"/>
      <c r="G29" s="34"/>
      <c r="H29" s="5"/>
      <c r="I29" s="9">
        <v>0</v>
      </c>
      <c r="J29" s="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2:248" ht="12.75">
      <c r="B30" s="14"/>
      <c r="C30" s="22"/>
      <c r="D30" s="2"/>
      <c r="E30" s="23"/>
      <c r="F30" s="2"/>
      <c r="G30" s="34"/>
      <c r="H30" s="5"/>
      <c r="I30" s="9"/>
      <c r="J30" s="1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2:10" ht="12.75">
      <c r="B31" s="52"/>
      <c r="C31" s="65"/>
      <c r="D31" s="53"/>
      <c r="E31" s="53"/>
      <c r="F31" s="53"/>
      <c r="G31" s="54"/>
      <c r="H31" s="55"/>
      <c r="I31" s="60">
        <f>SUM(I29:I30)</f>
        <v>0</v>
      </c>
      <c r="J31" s="61"/>
    </row>
    <row r="32" spans="2:10" ht="12.75">
      <c r="B32" s="14"/>
      <c r="C32" s="22"/>
      <c r="D32" s="2"/>
      <c r="E32" s="2"/>
      <c r="F32" s="2"/>
      <c r="G32" s="34"/>
      <c r="H32" s="5"/>
      <c r="I32" s="4"/>
      <c r="J32" s="17"/>
    </row>
    <row r="33" spans="2:10" ht="13.5" customHeight="1">
      <c r="B33" s="14"/>
      <c r="C33" s="21" t="s">
        <v>8</v>
      </c>
      <c r="D33" s="2"/>
      <c r="E33" s="23"/>
      <c r="F33" s="32"/>
      <c r="G33" s="34"/>
      <c r="H33" s="5"/>
      <c r="I33" s="9">
        <f>G33*H33</f>
        <v>0</v>
      </c>
      <c r="J33" s="17"/>
    </row>
    <row r="34" spans="2:10" ht="12.75">
      <c r="B34" s="14"/>
      <c r="C34" s="21"/>
      <c r="D34" s="2"/>
      <c r="E34" s="23"/>
      <c r="F34" s="2"/>
      <c r="G34" s="34"/>
      <c r="H34" s="5"/>
      <c r="I34" s="9"/>
      <c r="J34" s="17"/>
    </row>
    <row r="35" spans="2:10" ht="12.75">
      <c r="B35" s="52"/>
      <c r="C35" s="53"/>
      <c r="D35" s="53"/>
      <c r="E35" s="66"/>
      <c r="F35" s="62"/>
      <c r="G35" s="63"/>
      <c r="H35" s="64"/>
      <c r="I35" s="60">
        <f>SUM(I33:I34)</f>
        <v>0</v>
      </c>
      <c r="J35" s="61"/>
    </row>
    <row r="36" spans="2:10" ht="12.75">
      <c r="B36" s="14"/>
      <c r="C36" s="7"/>
      <c r="D36" s="2"/>
      <c r="E36" s="2"/>
      <c r="F36" s="7"/>
      <c r="G36" s="34"/>
      <c r="H36" s="5"/>
      <c r="I36" s="4"/>
      <c r="J36" s="16"/>
    </row>
    <row r="37" spans="2:10" ht="12.75">
      <c r="B37" s="14"/>
      <c r="C37" s="113"/>
      <c r="D37" s="113"/>
      <c r="E37" s="113"/>
      <c r="F37" s="114" t="s">
        <v>12</v>
      </c>
      <c r="G37" s="115"/>
      <c r="H37" s="116"/>
      <c r="I37" s="6">
        <f>SUM(I12+I21+I25+I35+I28)</f>
        <v>0</v>
      </c>
      <c r="J37" s="16"/>
    </row>
    <row r="38" spans="2:10" ht="12.75">
      <c r="B38" s="14"/>
      <c r="C38" s="24" t="s">
        <v>9</v>
      </c>
      <c r="D38" s="113"/>
      <c r="E38" s="113"/>
      <c r="F38" s="24" t="s">
        <v>10</v>
      </c>
      <c r="G38" s="115"/>
      <c r="H38" s="116"/>
      <c r="I38" s="6"/>
      <c r="J38" s="16"/>
    </row>
    <row r="39" spans="2:10" ht="12.75">
      <c r="B39" s="14"/>
      <c r="C39" s="113"/>
      <c r="D39" s="113"/>
      <c r="E39" s="113"/>
      <c r="F39" s="114" t="s">
        <v>11</v>
      </c>
      <c r="G39" s="115"/>
      <c r="H39" s="116"/>
      <c r="I39" s="6">
        <f>SUM(I37:I38)</f>
        <v>0</v>
      </c>
      <c r="J39" s="16"/>
    </row>
    <row r="40" spans="2:10" ht="13.5" thickBot="1">
      <c r="B40" s="18"/>
      <c r="C40" s="26"/>
      <c r="D40" s="26"/>
      <c r="E40" s="26"/>
      <c r="F40" s="27"/>
      <c r="G40" s="35"/>
      <c r="H40" s="28"/>
      <c r="I40" s="19"/>
      <c r="J40" s="20"/>
    </row>
  </sheetData>
  <sheetProtection/>
  <printOptions/>
  <pageMargins left="1.03" right="0.75" top="0.92" bottom="0.6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T4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9.7109375" style="0" customWidth="1"/>
    <col min="4" max="4" width="16.421875" style="0" customWidth="1"/>
    <col min="5" max="5" width="10.00390625" style="0" customWidth="1"/>
    <col min="6" max="6" width="52.140625" style="0" customWidth="1"/>
    <col min="7" max="7" width="8.57421875" style="39" customWidth="1"/>
    <col min="8" max="8" width="5.8515625" style="1" customWidth="1"/>
    <col min="9" max="9" width="10.140625" style="0" customWidth="1"/>
    <col min="10" max="10" width="3.57421875" style="0" customWidth="1"/>
    <col min="11" max="11" width="27.421875" style="0" customWidth="1"/>
    <col min="12" max="12" width="29.421875" style="0" customWidth="1"/>
  </cols>
  <sheetData>
    <row r="1" ht="12.75">
      <c r="B1" t="s">
        <v>61</v>
      </c>
    </row>
    <row r="2" spans="2:9" ht="13.5" thickBot="1">
      <c r="B2" s="7"/>
      <c r="C2" s="7"/>
      <c r="D2" s="7"/>
      <c r="E2" s="7"/>
      <c r="F2" s="29"/>
      <c r="G2" s="38"/>
      <c r="H2" s="8"/>
      <c r="I2" s="7"/>
    </row>
    <row r="3" spans="2:10" ht="12.75">
      <c r="B3" s="10"/>
      <c r="C3" s="25"/>
      <c r="D3" s="11"/>
      <c r="E3" s="11"/>
      <c r="F3" s="37" t="s">
        <v>62</v>
      </c>
      <c r="G3" s="33"/>
      <c r="H3" s="12"/>
      <c r="I3" s="11"/>
      <c r="J3" s="13"/>
    </row>
    <row r="4" spans="2:10" ht="12.75">
      <c r="B4" s="14"/>
      <c r="C4" s="21"/>
      <c r="D4" s="40"/>
      <c r="E4" s="40"/>
      <c r="F4" s="45" t="s">
        <v>59</v>
      </c>
      <c r="G4" s="42"/>
      <c r="H4" s="43"/>
      <c r="I4" s="40"/>
      <c r="J4" s="44"/>
    </row>
    <row r="5" spans="2:10" ht="12.75">
      <c r="B5" s="14"/>
      <c r="C5" s="21"/>
      <c r="D5" s="40"/>
      <c r="E5" s="40"/>
      <c r="F5" s="41"/>
      <c r="G5" s="42"/>
      <c r="H5" s="43"/>
      <c r="I5" s="40"/>
      <c r="J5" s="44"/>
    </row>
    <row r="6" spans="2:254" ht="12.75">
      <c r="B6" s="49"/>
      <c r="C6" s="104" t="s">
        <v>16</v>
      </c>
      <c r="D6" s="51" t="s">
        <v>14</v>
      </c>
      <c r="E6" s="105" t="s">
        <v>13</v>
      </c>
      <c r="F6" s="106" t="s">
        <v>15</v>
      </c>
      <c r="G6" s="107" t="s">
        <v>0</v>
      </c>
      <c r="H6" s="108" t="s">
        <v>1</v>
      </c>
      <c r="I6" s="104" t="s">
        <v>2</v>
      </c>
      <c r="J6" s="10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254" ht="12.75">
      <c r="B7" s="14"/>
      <c r="C7" s="22" t="s">
        <v>3</v>
      </c>
      <c r="D7" s="2"/>
      <c r="E7" s="23"/>
      <c r="F7" s="2"/>
      <c r="G7" s="34"/>
      <c r="H7" s="5"/>
      <c r="I7" s="9"/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2:254" ht="12.75">
      <c r="B8" s="14"/>
      <c r="C8" s="22"/>
      <c r="D8" s="32" t="s">
        <v>30</v>
      </c>
      <c r="E8" s="23"/>
      <c r="F8" s="32" t="s">
        <v>57</v>
      </c>
      <c r="G8" s="34">
        <v>540</v>
      </c>
      <c r="H8" s="5">
        <v>52</v>
      </c>
      <c r="I8" s="9">
        <f>(G8*H8)</f>
        <v>28080</v>
      </c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2:254" ht="12.75">
      <c r="B9" s="14"/>
      <c r="C9" s="22"/>
      <c r="D9" s="32" t="s">
        <v>31</v>
      </c>
      <c r="E9" s="23"/>
      <c r="F9" s="32" t="s">
        <v>58</v>
      </c>
      <c r="G9" s="34">
        <v>326</v>
      </c>
      <c r="H9" s="5">
        <v>52</v>
      </c>
      <c r="I9" s="9">
        <f>(G9*H9)</f>
        <v>16952</v>
      </c>
      <c r="J9" s="15"/>
      <c r="K9" s="1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2:254" ht="12.75">
      <c r="B10" s="14"/>
      <c r="C10" s="22"/>
      <c r="D10" s="2"/>
      <c r="E10" s="23"/>
      <c r="F10" s="2"/>
      <c r="G10" s="34"/>
      <c r="H10" s="5"/>
      <c r="I10" s="46"/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2:254" ht="12.75">
      <c r="B11" s="14"/>
      <c r="C11" s="22"/>
      <c r="D11" s="2" t="s">
        <v>20</v>
      </c>
      <c r="E11" s="23"/>
      <c r="F11" s="2" t="s">
        <v>22</v>
      </c>
      <c r="G11" s="34"/>
      <c r="H11" s="5"/>
      <c r="I11" s="9">
        <f>SUM(I8:I9)*0.33</f>
        <v>14860.560000000001</v>
      </c>
      <c r="J11" s="1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2:254" ht="12.75">
      <c r="B12" s="52"/>
      <c r="C12" s="53"/>
      <c r="D12" s="53"/>
      <c r="E12" s="53"/>
      <c r="F12" s="53"/>
      <c r="G12" s="54"/>
      <c r="H12" s="55"/>
      <c r="I12" s="56">
        <f>SUM(I7:I11)</f>
        <v>59892.56</v>
      </c>
      <c r="J12" s="5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2:254" ht="12.75">
      <c r="B13" s="14"/>
      <c r="C13" s="2"/>
      <c r="D13" s="2"/>
      <c r="E13" s="2"/>
      <c r="F13" s="2"/>
      <c r="G13" s="34"/>
      <c r="H13" s="5"/>
      <c r="I13" s="4"/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2:254" ht="12.75">
      <c r="B14" s="14"/>
      <c r="C14" s="22" t="s">
        <v>4</v>
      </c>
      <c r="D14" s="2"/>
      <c r="E14" s="23"/>
      <c r="F14" s="2" t="s">
        <v>25</v>
      </c>
      <c r="G14" s="34">
        <v>650</v>
      </c>
      <c r="H14" s="5">
        <v>1</v>
      </c>
      <c r="I14" s="9">
        <f aca="true" t="shared" si="0" ref="I14:I19">G14*H14</f>
        <v>650</v>
      </c>
      <c r="J14" s="1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2:254" ht="12.75">
      <c r="B15" s="14"/>
      <c r="C15" s="21" t="s">
        <v>5</v>
      </c>
      <c r="D15" s="2"/>
      <c r="E15" s="23"/>
      <c r="F15" s="32" t="s">
        <v>36</v>
      </c>
      <c r="G15" s="34">
        <v>180</v>
      </c>
      <c r="H15" s="5">
        <v>4</v>
      </c>
      <c r="I15" s="9">
        <f t="shared" si="0"/>
        <v>720</v>
      </c>
      <c r="J15" s="1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2:254" ht="12.75">
      <c r="B16" s="14"/>
      <c r="C16" s="21"/>
      <c r="D16" s="2"/>
      <c r="E16" s="23"/>
      <c r="F16" s="32" t="s">
        <v>53</v>
      </c>
      <c r="G16" s="34">
        <v>750</v>
      </c>
      <c r="H16" s="5">
        <v>1</v>
      </c>
      <c r="I16" s="9">
        <f t="shared" si="0"/>
        <v>750</v>
      </c>
      <c r="J16" s="1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2:254" ht="12.75">
      <c r="B17" s="14"/>
      <c r="C17" s="21"/>
      <c r="D17" s="2"/>
      <c r="E17" s="23"/>
      <c r="F17" s="32" t="s">
        <v>54</v>
      </c>
      <c r="G17" s="34">
        <v>180</v>
      </c>
      <c r="H17" s="5">
        <v>6</v>
      </c>
      <c r="I17" s="9">
        <f t="shared" si="0"/>
        <v>1080</v>
      </c>
      <c r="J17" s="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2:254" ht="12.75">
      <c r="B18" s="14"/>
      <c r="C18" s="21"/>
      <c r="D18" s="2"/>
      <c r="E18" s="23"/>
      <c r="F18" s="32" t="s">
        <v>55</v>
      </c>
      <c r="G18" s="34">
        <v>400</v>
      </c>
      <c r="H18" s="5">
        <v>4</v>
      </c>
      <c r="I18" s="9">
        <f t="shared" si="0"/>
        <v>1600</v>
      </c>
      <c r="J18" s="1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2:254" ht="12.75">
      <c r="B19" s="14"/>
      <c r="C19" s="21"/>
      <c r="D19" s="2"/>
      <c r="E19" s="23"/>
      <c r="F19" s="32" t="s">
        <v>56</v>
      </c>
      <c r="G19" s="34">
        <v>180</v>
      </c>
      <c r="H19" s="5">
        <v>15</v>
      </c>
      <c r="I19" s="9">
        <f t="shared" si="0"/>
        <v>2700</v>
      </c>
      <c r="J19" s="1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2:254" ht="12.75">
      <c r="B20" s="14"/>
      <c r="C20" s="21"/>
      <c r="D20" s="2"/>
      <c r="E20" s="23"/>
      <c r="F20" s="2"/>
      <c r="G20" s="34"/>
      <c r="H20" s="5"/>
      <c r="I20" s="9"/>
      <c r="J20" s="1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2:254" ht="12.75">
      <c r="B21" s="52"/>
      <c r="C21" s="53"/>
      <c r="D21" s="58"/>
      <c r="E21" s="59"/>
      <c r="F21" s="53"/>
      <c r="G21" s="54"/>
      <c r="H21" s="55"/>
      <c r="I21" s="60">
        <f>SUM(I13:I20)</f>
        <v>7500</v>
      </c>
      <c r="J21" s="6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2:254" ht="12.75">
      <c r="B22" s="14"/>
      <c r="C22" s="2"/>
      <c r="D22" s="2"/>
      <c r="E22" s="2"/>
      <c r="F22" s="2"/>
      <c r="G22" s="34"/>
      <c r="H22" s="5"/>
      <c r="I22" s="4"/>
      <c r="J22" s="1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2:254" ht="12.75">
      <c r="B23" s="14"/>
      <c r="C23" s="21" t="s">
        <v>6</v>
      </c>
      <c r="D23" s="2" t="s">
        <v>7</v>
      </c>
      <c r="E23" s="23"/>
      <c r="F23" s="32" t="s">
        <v>50</v>
      </c>
      <c r="G23" s="34">
        <v>500.1</v>
      </c>
      <c r="H23" s="5">
        <v>1</v>
      </c>
      <c r="I23" s="9">
        <f>G23*H23</f>
        <v>500.1</v>
      </c>
      <c r="J23" s="1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2:254" ht="12.75">
      <c r="B24" s="14"/>
      <c r="C24" s="21"/>
      <c r="D24" s="2"/>
      <c r="E24" s="23"/>
      <c r="F24" s="32"/>
      <c r="G24" s="34"/>
      <c r="H24" s="5"/>
      <c r="I24" s="9"/>
      <c r="J24" s="17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2:254" ht="12.75">
      <c r="B25" s="52"/>
      <c r="C25" s="53"/>
      <c r="D25" s="53"/>
      <c r="E25" s="53"/>
      <c r="F25" s="62"/>
      <c r="G25" s="63"/>
      <c r="H25" s="64"/>
      <c r="I25" s="60">
        <f>SUM(I22:I24)</f>
        <v>500.1</v>
      </c>
      <c r="J25" s="6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2:254" ht="12.75">
      <c r="B26" s="14"/>
      <c r="C26" s="21" t="s">
        <v>39</v>
      </c>
      <c r="D26" s="32" t="s">
        <v>40</v>
      </c>
      <c r="E26" s="2"/>
      <c r="F26" s="47"/>
      <c r="I26" s="48"/>
      <c r="J26" s="1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2:254" ht="12.75">
      <c r="B27" s="14"/>
      <c r="C27" s="2"/>
      <c r="D27" s="2"/>
      <c r="E27" s="2"/>
      <c r="I27" s="6"/>
      <c r="J27" s="1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2:254" ht="12.75">
      <c r="B28" s="52"/>
      <c r="C28" s="53"/>
      <c r="D28" s="53"/>
      <c r="E28" s="53"/>
      <c r="F28" s="58"/>
      <c r="G28" s="54"/>
      <c r="H28" s="55"/>
      <c r="I28" s="60">
        <f>SUM(I26:I27)</f>
        <v>0</v>
      </c>
      <c r="J28" s="6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2:248" ht="12.75">
      <c r="B29" s="14"/>
      <c r="C29" s="22" t="s">
        <v>21</v>
      </c>
      <c r="D29" s="2"/>
      <c r="E29" s="23"/>
      <c r="F29" s="2"/>
      <c r="G29" s="34"/>
      <c r="H29" s="5"/>
      <c r="I29" s="9">
        <v>0</v>
      </c>
      <c r="J29" s="1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2:248" ht="12.75">
      <c r="B30" s="14"/>
      <c r="C30" s="22"/>
      <c r="D30" s="2"/>
      <c r="E30" s="23"/>
      <c r="F30" s="2"/>
      <c r="G30" s="34"/>
      <c r="H30" s="5"/>
      <c r="I30" s="9"/>
      <c r="J30" s="1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2:10" ht="12.75">
      <c r="B31" s="52"/>
      <c r="C31" s="65"/>
      <c r="D31" s="53"/>
      <c r="E31" s="53"/>
      <c r="F31" s="53"/>
      <c r="G31" s="54"/>
      <c r="H31" s="55"/>
      <c r="I31" s="60">
        <f>SUM(I29:I30)</f>
        <v>0</v>
      </c>
      <c r="J31" s="61"/>
    </row>
    <row r="32" spans="2:10" ht="12.75">
      <c r="B32" s="14"/>
      <c r="C32" s="22"/>
      <c r="D32" s="2"/>
      <c r="E32" s="2"/>
      <c r="F32" s="2"/>
      <c r="G32" s="34"/>
      <c r="H32" s="5"/>
      <c r="I32" s="4"/>
      <c r="J32" s="17"/>
    </row>
    <row r="33" spans="2:10" ht="13.5" customHeight="1">
      <c r="B33" s="14"/>
      <c r="C33" s="21" t="s">
        <v>8</v>
      </c>
      <c r="D33" s="2"/>
      <c r="E33" s="23"/>
      <c r="F33" s="32" t="s">
        <v>23</v>
      </c>
      <c r="G33" s="34">
        <v>200</v>
      </c>
      <c r="H33" s="5">
        <v>1</v>
      </c>
      <c r="I33" s="9">
        <f>G33*H33</f>
        <v>200</v>
      </c>
      <c r="J33" s="17"/>
    </row>
    <row r="34" spans="2:10" ht="12.75">
      <c r="B34" s="14"/>
      <c r="C34" s="21"/>
      <c r="D34" s="2"/>
      <c r="E34" s="23"/>
      <c r="F34" s="2"/>
      <c r="G34" s="34"/>
      <c r="H34" s="5"/>
      <c r="I34" s="9"/>
      <c r="J34" s="17"/>
    </row>
    <row r="35" spans="2:10" ht="12.75">
      <c r="B35" s="52"/>
      <c r="C35" s="53"/>
      <c r="D35" s="53"/>
      <c r="E35" s="66"/>
      <c r="F35" s="62"/>
      <c r="G35" s="63"/>
      <c r="H35" s="64"/>
      <c r="I35" s="60">
        <f>SUM(I33:I34)</f>
        <v>200</v>
      </c>
      <c r="J35" s="61"/>
    </row>
    <row r="36" spans="2:10" ht="12.75">
      <c r="B36" s="14"/>
      <c r="C36" s="7"/>
      <c r="D36" s="2"/>
      <c r="E36" s="2"/>
      <c r="F36" s="7"/>
      <c r="G36" s="34"/>
      <c r="H36" s="5"/>
      <c r="I36" s="4"/>
      <c r="J36" s="16"/>
    </row>
    <row r="37" spans="2:10" ht="12.75">
      <c r="B37" s="14"/>
      <c r="C37" s="113"/>
      <c r="D37" s="113"/>
      <c r="E37" s="113"/>
      <c r="F37" s="114" t="s">
        <v>12</v>
      </c>
      <c r="G37" s="115"/>
      <c r="H37" s="116"/>
      <c r="I37" s="6">
        <f>SUM(I12+I21+I25+I35+I28)</f>
        <v>68092.66</v>
      </c>
      <c r="J37" s="16"/>
    </row>
    <row r="38" spans="2:10" ht="12.75">
      <c r="B38" s="14"/>
      <c r="C38" s="24" t="s">
        <v>9</v>
      </c>
      <c r="D38" s="113"/>
      <c r="E38" s="113"/>
      <c r="F38" s="24" t="s">
        <v>10</v>
      </c>
      <c r="G38" s="115"/>
      <c r="H38" s="116"/>
      <c r="I38" s="6">
        <v>6907.34</v>
      </c>
      <c r="J38" s="16"/>
    </row>
    <row r="39" spans="2:10" ht="12.75">
      <c r="B39" s="14"/>
      <c r="C39" s="113"/>
      <c r="D39" s="113"/>
      <c r="E39" s="113"/>
      <c r="F39" s="114" t="s">
        <v>11</v>
      </c>
      <c r="G39" s="115"/>
      <c r="H39" s="116"/>
      <c r="I39" s="6">
        <f>SUM(I37:I38)</f>
        <v>75000</v>
      </c>
      <c r="J39" s="16"/>
    </row>
    <row r="40" spans="2:10" ht="13.5" thickBot="1">
      <c r="B40" s="18"/>
      <c r="C40" s="26"/>
      <c r="D40" s="26"/>
      <c r="E40" s="26"/>
      <c r="F40" s="27"/>
      <c r="G40" s="35"/>
      <c r="H40" s="28"/>
      <c r="I40" s="19"/>
      <c r="J40" s="20"/>
    </row>
  </sheetData>
  <sheetProtection/>
  <printOptions/>
  <pageMargins left="1.03" right="0.75" top="0.92" bottom="0.6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6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9.7109375" style="0" customWidth="1"/>
    <col min="4" max="4" width="16.421875" style="0" customWidth="1"/>
    <col min="5" max="5" width="10.00390625" style="0" customWidth="1"/>
    <col min="6" max="6" width="52.140625" style="0" customWidth="1"/>
    <col min="7" max="7" width="8.57421875" style="39" customWidth="1"/>
    <col min="8" max="8" width="5.8515625" style="1" customWidth="1"/>
    <col min="9" max="9" width="10.140625" style="0" customWidth="1"/>
    <col min="10" max="10" width="3.57421875" style="0" customWidth="1"/>
    <col min="11" max="11" width="15.57421875" style="88" customWidth="1"/>
    <col min="12" max="12" width="29.421875" style="0" customWidth="1"/>
    <col min="13" max="13" width="14.140625" style="88" customWidth="1"/>
  </cols>
  <sheetData>
    <row r="1" ht="12.75">
      <c r="B1" t="s">
        <v>61</v>
      </c>
    </row>
    <row r="2" spans="2:9" ht="13.5" thickBot="1">
      <c r="B2" s="7"/>
      <c r="C2" s="7"/>
      <c r="D2" s="7"/>
      <c r="E2" s="7"/>
      <c r="F2" s="29"/>
      <c r="G2" s="38"/>
      <c r="H2" s="8"/>
      <c r="I2" s="7"/>
    </row>
    <row r="3" spans="2:13" ht="12.75">
      <c r="B3" s="10"/>
      <c r="C3" s="25"/>
      <c r="D3" s="11"/>
      <c r="E3" s="11"/>
      <c r="F3" s="37" t="s">
        <v>62</v>
      </c>
      <c r="G3" s="33"/>
      <c r="H3" s="12"/>
      <c r="I3" s="11"/>
      <c r="J3" s="13"/>
      <c r="K3" s="89"/>
      <c r="L3" s="81"/>
      <c r="M3" s="97"/>
    </row>
    <row r="4" spans="2:13" ht="12.75">
      <c r="B4" s="14"/>
      <c r="C4" s="21"/>
      <c r="D4" s="40"/>
      <c r="E4" s="40"/>
      <c r="F4" s="45" t="s">
        <v>28</v>
      </c>
      <c r="G4" s="42"/>
      <c r="H4" s="43"/>
      <c r="I4" s="40"/>
      <c r="J4" s="44"/>
      <c r="K4" s="90"/>
      <c r="L4" s="82"/>
      <c r="M4" s="98"/>
    </row>
    <row r="5" spans="2:13" ht="12.75">
      <c r="B5" s="14"/>
      <c r="C5" s="21"/>
      <c r="D5" s="40"/>
      <c r="E5" s="40"/>
      <c r="F5" s="41"/>
      <c r="G5" s="42"/>
      <c r="H5" s="43"/>
      <c r="I5" s="40"/>
      <c r="J5" s="44"/>
      <c r="K5" s="90"/>
      <c r="L5" s="82"/>
      <c r="M5" s="98"/>
    </row>
    <row r="6" spans="2:254" ht="12.75">
      <c r="B6" s="49"/>
      <c r="C6" s="104" t="s">
        <v>16</v>
      </c>
      <c r="D6" s="51" t="s">
        <v>14</v>
      </c>
      <c r="E6" s="105" t="s">
        <v>13</v>
      </c>
      <c r="F6" s="106" t="s">
        <v>15</v>
      </c>
      <c r="G6" s="107" t="s">
        <v>0</v>
      </c>
      <c r="H6" s="108" t="s">
        <v>1</v>
      </c>
      <c r="I6" s="104" t="s">
        <v>2</v>
      </c>
      <c r="J6" s="109"/>
      <c r="K6" s="110" t="s">
        <v>26</v>
      </c>
      <c r="L6" s="111" t="s">
        <v>52</v>
      </c>
      <c r="M6" s="112" t="s">
        <v>27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2:254" ht="12.75">
      <c r="B7" s="14"/>
      <c r="C7" s="22" t="s">
        <v>3</v>
      </c>
      <c r="D7" s="2"/>
      <c r="E7" s="23"/>
      <c r="F7" s="2"/>
      <c r="G7" s="34"/>
      <c r="H7" s="5"/>
      <c r="I7" s="9"/>
      <c r="J7" s="15"/>
      <c r="K7" s="91"/>
      <c r="L7" s="83"/>
      <c r="M7" s="9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2:254" ht="12.75">
      <c r="B8" s="14"/>
      <c r="C8" s="22"/>
      <c r="D8" s="32" t="s">
        <v>30</v>
      </c>
      <c r="E8" s="23"/>
      <c r="F8" s="32" t="s">
        <v>29</v>
      </c>
      <c r="G8" s="34">
        <v>800</v>
      </c>
      <c r="H8" s="5">
        <v>52</v>
      </c>
      <c r="I8" s="9">
        <f>(G8*H8)</f>
        <v>41600</v>
      </c>
      <c r="J8" s="15"/>
      <c r="K8" s="91"/>
      <c r="L8" s="83"/>
      <c r="M8" s="9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2:254" ht="12.75">
      <c r="B9" s="14"/>
      <c r="C9" s="22"/>
      <c r="D9" s="32" t="s">
        <v>31</v>
      </c>
      <c r="E9" s="23"/>
      <c r="F9" s="32" t="s">
        <v>49</v>
      </c>
      <c r="G9" s="34">
        <v>300</v>
      </c>
      <c r="H9" s="5">
        <v>52</v>
      </c>
      <c r="I9" s="9">
        <f>(G9*H9)</f>
        <v>15600</v>
      </c>
      <c r="J9" s="15"/>
      <c r="K9" s="91"/>
      <c r="L9" s="83"/>
      <c r="M9" s="9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2:254" ht="12.75">
      <c r="B10" s="14"/>
      <c r="C10" s="22"/>
      <c r="D10" s="32" t="s">
        <v>32</v>
      </c>
      <c r="E10" s="23"/>
      <c r="F10" s="32" t="s">
        <v>33</v>
      </c>
      <c r="G10" s="34">
        <v>200</v>
      </c>
      <c r="H10" s="5">
        <v>52</v>
      </c>
      <c r="I10" s="9">
        <f>(G10*H10)</f>
        <v>10400</v>
      </c>
      <c r="J10" s="15"/>
      <c r="K10" s="91"/>
      <c r="L10" s="83"/>
      <c r="M10" s="9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2:254" ht="12.75">
      <c r="B11" s="14"/>
      <c r="C11" s="22"/>
      <c r="D11" s="2"/>
      <c r="E11" s="23"/>
      <c r="F11" s="2"/>
      <c r="G11" s="34"/>
      <c r="H11" s="5"/>
      <c r="I11" s="46"/>
      <c r="J11" s="15"/>
      <c r="K11" s="91"/>
      <c r="L11" s="83"/>
      <c r="M11" s="99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2:254" ht="12.75">
      <c r="B12" s="14"/>
      <c r="C12" s="22"/>
      <c r="D12" s="2" t="s">
        <v>20</v>
      </c>
      <c r="E12" s="23"/>
      <c r="F12" s="2" t="s">
        <v>22</v>
      </c>
      <c r="G12" s="34"/>
      <c r="H12" s="5"/>
      <c r="I12" s="9">
        <f>SUM(I8:I10)*0.33</f>
        <v>22308</v>
      </c>
      <c r="J12" s="16"/>
      <c r="K12" s="91"/>
      <c r="L12" s="83"/>
      <c r="M12" s="9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2:254" ht="12.75">
      <c r="B13" s="52"/>
      <c r="C13" s="53"/>
      <c r="D13" s="53"/>
      <c r="E13" s="53"/>
      <c r="F13" s="53"/>
      <c r="G13" s="54"/>
      <c r="H13" s="55"/>
      <c r="I13" s="56">
        <f>SUM(I7:I12)</f>
        <v>89908</v>
      </c>
      <c r="J13" s="57"/>
      <c r="K13" s="92">
        <f>SUM(K7:K12)</f>
        <v>0</v>
      </c>
      <c r="L13" s="84"/>
      <c r="M13" s="101">
        <f>I13-K13</f>
        <v>89908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2:254" ht="12.75">
      <c r="B14" s="14"/>
      <c r="C14" s="2"/>
      <c r="D14" s="2"/>
      <c r="E14" s="2"/>
      <c r="F14" s="2"/>
      <c r="G14" s="34"/>
      <c r="H14" s="5"/>
      <c r="I14" s="4"/>
      <c r="J14" s="16"/>
      <c r="K14" s="91"/>
      <c r="L14" s="83"/>
      <c r="M14" s="9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2:254" ht="12.75">
      <c r="B15" s="14"/>
      <c r="C15" s="22" t="s">
        <v>4</v>
      </c>
      <c r="D15" s="2"/>
      <c r="E15" s="23"/>
      <c r="F15" s="2" t="s">
        <v>25</v>
      </c>
      <c r="G15" s="34">
        <v>600</v>
      </c>
      <c r="H15" s="5">
        <v>1</v>
      </c>
      <c r="I15" s="9">
        <f aca="true" t="shared" si="0" ref="I15:I20">G15*H15</f>
        <v>600</v>
      </c>
      <c r="J15" s="17"/>
      <c r="K15" s="91"/>
      <c r="L15" s="83"/>
      <c r="M15" s="99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2:254" ht="12.75">
      <c r="B16" s="14"/>
      <c r="C16" s="21" t="s">
        <v>5</v>
      </c>
      <c r="D16" s="2"/>
      <c r="E16" s="23"/>
      <c r="F16" s="32" t="s">
        <v>36</v>
      </c>
      <c r="G16" s="34">
        <v>180</v>
      </c>
      <c r="H16" s="5">
        <v>4</v>
      </c>
      <c r="I16" s="9">
        <f t="shared" si="0"/>
        <v>720</v>
      </c>
      <c r="J16" s="17"/>
      <c r="K16" s="91"/>
      <c r="L16" s="83"/>
      <c r="M16" s="9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2:254" ht="12.75">
      <c r="B17" s="14"/>
      <c r="C17" s="21"/>
      <c r="D17" s="2"/>
      <c r="E17" s="23"/>
      <c r="F17" s="32" t="s">
        <v>34</v>
      </c>
      <c r="G17" s="34">
        <v>1000</v>
      </c>
      <c r="H17" s="5">
        <v>1</v>
      </c>
      <c r="I17" s="9">
        <f t="shared" si="0"/>
        <v>1000</v>
      </c>
      <c r="J17" s="17"/>
      <c r="K17" s="91"/>
      <c r="L17" s="83"/>
      <c r="M17" s="9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2:254" ht="12.75">
      <c r="B18" s="14"/>
      <c r="C18" s="21"/>
      <c r="D18" s="2"/>
      <c r="E18" s="23"/>
      <c r="F18" s="32" t="s">
        <v>35</v>
      </c>
      <c r="G18" s="34">
        <v>180</v>
      </c>
      <c r="H18" s="5">
        <v>6</v>
      </c>
      <c r="I18" s="9">
        <f t="shared" si="0"/>
        <v>1080</v>
      </c>
      <c r="J18" s="17"/>
      <c r="K18" s="91"/>
      <c r="L18" s="83"/>
      <c r="M18" s="9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2:254" ht="12.75">
      <c r="B19" s="14"/>
      <c r="C19" s="21"/>
      <c r="D19" s="2"/>
      <c r="E19" s="23"/>
      <c r="F19" s="32" t="s">
        <v>51</v>
      </c>
      <c r="G19" s="34">
        <v>1000</v>
      </c>
      <c r="H19" s="5">
        <v>1</v>
      </c>
      <c r="I19" s="9">
        <f t="shared" si="0"/>
        <v>1000</v>
      </c>
      <c r="J19" s="17"/>
      <c r="K19" s="91"/>
      <c r="L19" s="83"/>
      <c r="M19" s="9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2:254" ht="12.75">
      <c r="B20" s="14"/>
      <c r="C20" s="21"/>
      <c r="D20" s="2"/>
      <c r="E20" s="23"/>
      <c r="F20" s="32" t="s">
        <v>35</v>
      </c>
      <c r="G20" s="34">
        <v>180</v>
      </c>
      <c r="H20" s="5">
        <v>6</v>
      </c>
      <c r="I20" s="9">
        <f t="shared" si="0"/>
        <v>1080</v>
      </c>
      <c r="J20" s="17"/>
      <c r="K20" s="91"/>
      <c r="L20" s="83"/>
      <c r="M20" s="9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2:254" ht="12.75">
      <c r="B21" s="14"/>
      <c r="C21" s="21"/>
      <c r="D21" s="2"/>
      <c r="E21" s="23"/>
      <c r="F21" s="2"/>
      <c r="G21" s="34"/>
      <c r="H21" s="5"/>
      <c r="I21" s="9"/>
      <c r="J21" s="17"/>
      <c r="K21" s="91"/>
      <c r="L21" s="83"/>
      <c r="M21" s="9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2:254" ht="12.75">
      <c r="B22" s="52"/>
      <c r="C22" s="53"/>
      <c r="D22" s="58"/>
      <c r="E22" s="59"/>
      <c r="F22" s="53"/>
      <c r="G22" s="54"/>
      <c r="H22" s="55"/>
      <c r="I22" s="60">
        <f>SUM(I14:I21)</f>
        <v>5480</v>
      </c>
      <c r="J22" s="61"/>
      <c r="K22" s="92">
        <f>SUM(K14:K21)</f>
        <v>0</v>
      </c>
      <c r="L22" s="84"/>
      <c r="M22" s="101">
        <f>I22-K22</f>
        <v>5480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2:254" ht="12.75">
      <c r="B23" s="14"/>
      <c r="C23" s="2"/>
      <c r="D23" s="2"/>
      <c r="E23" s="2"/>
      <c r="F23" s="2"/>
      <c r="G23" s="34"/>
      <c r="H23" s="5"/>
      <c r="I23" s="4"/>
      <c r="J23" s="17"/>
      <c r="K23" s="91"/>
      <c r="L23" s="83"/>
      <c r="M23" s="9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2:254" ht="12.75">
      <c r="B24" s="14"/>
      <c r="C24" s="21" t="s">
        <v>6</v>
      </c>
      <c r="D24" s="2" t="s">
        <v>7</v>
      </c>
      <c r="E24" s="23"/>
      <c r="F24" s="32" t="s">
        <v>50</v>
      </c>
      <c r="G24" s="34">
        <v>1196</v>
      </c>
      <c r="H24" s="5">
        <v>1</v>
      </c>
      <c r="I24" s="9">
        <f>G24*H24</f>
        <v>1196</v>
      </c>
      <c r="J24" s="17"/>
      <c r="K24" s="91"/>
      <c r="L24" s="83"/>
      <c r="M24" s="99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2:254" ht="12.75">
      <c r="B25" s="14"/>
      <c r="C25" s="21"/>
      <c r="D25" s="2"/>
      <c r="E25" s="23"/>
      <c r="F25" s="32" t="s">
        <v>38</v>
      </c>
      <c r="G25" s="34">
        <v>1000</v>
      </c>
      <c r="H25" s="5">
        <v>2</v>
      </c>
      <c r="I25" s="9">
        <f>G25*H25</f>
        <v>2000</v>
      </c>
      <c r="J25" s="17"/>
      <c r="K25" s="91"/>
      <c r="L25" s="83"/>
      <c r="M25" s="99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2:254" ht="12.75">
      <c r="B26" s="14"/>
      <c r="C26" s="21"/>
      <c r="D26" s="2"/>
      <c r="E26" s="23"/>
      <c r="F26" s="32" t="s">
        <v>37</v>
      </c>
      <c r="G26" s="34">
        <v>1200</v>
      </c>
      <c r="H26" s="5">
        <v>1</v>
      </c>
      <c r="I26" s="9">
        <f>G26*H26</f>
        <v>1200</v>
      </c>
      <c r="J26" s="17"/>
      <c r="K26" s="91"/>
      <c r="L26" s="83"/>
      <c r="M26" s="9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2:254" ht="12.75">
      <c r="B27" s="14"/>
      <c r="C27" s="21"/>
      <c r="D27" s="2"/>
      <c r="E27" s="23"/>
      <c r="F27" s="32" t="s">
        <v>43</v>
      </c>
      <c r="G27" s="34">
        <v>20</v>
      </c>
      <c r="H27" s="5">
        <v>100</v>
      </c>
      <c r="I27" s="9">
        <f>G27*H27</f>
        <v>2000</v>
      </c>
      <c r="J27" s="17"/>
      <c r="K27" s="91"/>
      <c r="L27" s="83"/>
      <c r="M27" s="9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2:254" ht="12.75">
      <c r="B28" s="14"/>
      <c r="C28" s="21"/>
      <c r="D28" s="2"/>
      <c r="E28" s="23"/>
      <c r="F28" s="32" t="s">
        <v>48</v>
      </c>
      <c r="G28" s="34">
        <v>800</v>
      </c>
      <c r="H28" s="5">
        <v>1</v>
      </c>
      <c r="I28" s="9">
        <f>G28*H28</f>
        <v>800</v>
      </c>
      <c r="J28" s="17"/>
      <c r="K28" s="91"/>
      <c r="L28" s="83"/>
      <c r="M28" s="99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2:254" ht="12.75">
      <c r="B29" s="14"/>
      <c r="C29" s="21"/>
      <c r="D29" s="2"/>
      <c r="E29" s="23"/>
      <c r="F29" s="32"/>
      <c r="G29" s="34"/>
      <c r="H29" s="5"/>
      <c r="I29" s="9"/>
      <c r="J29" s="17"/>
      <c r="K29" s="91"/>
      <c r="L29" s="83"/>
      <c r="M29" s="99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2:254" ht="12.75">
      <c r="B30" s="52"/>
      <c r="C30" s="53"/>
      <c r="D30" s="53"/>
      <c r="E30" s="53"/>
      <c r="F30" s="62"/>
      <c r="G30" s="63"/>
      <c r="H30" s="64"/>
      <c r="I30" s="60">
        <f>SUM(I23:I29)</f>
        <v>7196</v>
      </c>
      <c r="J30" s="61"/>
      <c r="K30" s="92">
        <f>SUM(K23:K29)</f>
        <v>0</v>
      </c>
      <c r="L30" s="84"/>
      <c r="M30" s="101">
        <f>I30-K30</f>
        <v>7196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2:254" ht="12.75">
      <c r="B31" s="14"/>
      <c r="C31" s="2"/>
      <c r="D31" s="2"/>
      <c r="E31" s="2"/>
      <c r="I31" s="6"/>
      <c r="J31" s="17"/>
      <c r="K31" s="91"/>
      <c r="L31" s="83"/>
      <c r="M31" s="99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2:254" ht="12.75">
      <c r="B32" s="14"/>
      <c r="C32" s="21" t="s">
        <v>39</v>
      </c>
      <c r="D32" s="32" t="s">
        <v>40</v>
      </c>
      <c r="E32" s="2"/>
      <c r="F32" s="47" t="s">
        <v>41</v>
      </c>
      <c r="G32" s="39">
        <v>8000</v>
      </c>
      <c r="H32" s="1">
        <v>1</v>
      </c>
      <c r="I32" s="48">
        <f>G32*H32</f>
        <v>8000</v>
      </c>
      <c r="J32" s="17"/>
      <c r="K32" s="91"/>
      <c r="L32" s="83"/>
      <c r="M32" s="99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2:254" ht="12.75">
      <c r="B33" s="14"/>
      <c r="C33" s="21"/>
      <c r="D33" s="32"/>
      <c r="E33" s="2"/>
      <c r="F33" s="47" t="s">
        <v>44</v>
      </c>
      <c r="G33" s="39">
        <v>600</v>
      </c>
      <c r="H33" s="1">
        <v>1</v>
      </c>
      <c r="I33" s="48">
        <f>G33*H33</f>
        <v>600</v>
      </c>
      <c r="J33" s="17"/>
      <c r="K33" s="91"/>
      <c r="L33" s="83"/>
      <c r="M33" s="99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254" ht="12.75">
      <c r="B34" s="14"/>
      <c r="C34" s="2"/>
      <c r="D34" s="2"/>
      <c r="E34" s="2"/>
      <c r="I34" s="6"/>
      <c r="J34" s="17"/>
      <c r="K34" s="91"/>
      <c r="L34" s="83"/>
      <c r="M34" s="9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2:254" ht="12.75">
      <c r="B35" s="52"/>
      <c r="C35" s="53"/>
      <c r="D35" s="53"/>
      <c r="E35" s="53"/>
      <c r="F35" s="58"/>
      <c r="G35" s="54"/>
      <c r="H35" s="55"/>
      <c r="I35" s="60">
        <f>SUM(I31:I34)</f>
        <v>8600</v>
      </c>
      <c r="J35" s="61"/>
      <c r="K35" s="92">
        <f>SUM(K31:K34)</f>
        <v>0</v>
      </c>
      <c r="L35" s="84"/>
      <c r="M35" s="101">
        <f>I35-K35</f>
        <v>8600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2:254" ht="12.75">
      <c r="B36" s="14"/>
      <c r="C36" s="2"/>
      <c r="D36" s="2"/>
      <c r="E36" s="2"/>
      <c r="F36" s="32"/>
      <c r="G36" s="34"/>
      <c r="H36" s="5"/>
      <c r="I36" s="6"/>
      <c r="J36" s="17"/>
      <c r="K36" s="91"/>
      <c r="L36" s="83"/>
      <c r="M36" s="9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ht="12.75">
      <c r="A37" s="7"/>
      <c r="B37" s="14"/>
      <c r="C37" s="22" t="s">
        <v>21</v>
      </c>
      <c r="D37" s="2"/>
      <c r="E37" s="23"/>
      <c r="F37" s="2"/>
      <c r="G37" s="34"/>
      <c r="H37" s="5"/>
      <c r="I37" s="9">
        <v>0</v>
      </c>
      <c r="J37" s="17"/>
      <c r="K37" s="91"/>
      <c r="L37" s="83"/>
      <c r="M37" s="9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ht="12.75">
      <c r="A38" s="7"/>
      <c r="B38" s="14"/>
      <c r="C38" s="22"/>
      <c r="D38" s="2"/>
      <c r="E38" s="23"/>
      <c r="F38" s="2"/>
      <c r="G38" s="34"/>
      <c r="H38" s="5"/>
      <c r="I38" s="9"/>
      <c r="J38" s="17"/>
      <c r="K38" s="91"/>
      <c r="L38" s="83"/>
      <c r="M38" s="9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ht="12.75">
      <c r="A39" s="50"/>
      <c r="B39" s="52"/>
      <c r="C39" s="65"/>
      <c r="D39" s="53"/>
      <c r="E39" s="53"/>
      <c r="F39" s="53"/>
      <c r="G39" s="54"/>
      <c r="H39" s="55"/>
      <c r="I39" s="60">
        <f>SUM(I36:I38)</f>
        <v>0</v>
      </c>
      <c r="J39" s="61"/>
      <c r="K39" s="92">
        <f>SUM(K36:K38)</f>
        <v>0</v>
      </c>
      <c r="L39" s="84"/>
      <c r="M39" s="10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ht="12.75">
      <c r="A40" s="7"/>
      <c r="B40" s="14"/>
      <c r="C40" s="22"/>
      <c r="D40" s="2"/>
      <c r="E40" s="2"/>
      <c r="F40" s="2"/>
      <c r="G40" s="34"/>
      <c r="H40" s="5"/>
      <c r="I40" s="4"/>
      <c r="J40" s="17"/>
      <c r="K40" s="91"/>
      <c r="L40" s="83"/>
      <c r="M40" s="9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2:254" ht="12.75">
      <c r="B41" s="14"/>
      <c r="C41" s="21" t="s">
        <v>8</v>
      </c>
      <c r="D41" s="2"/>
      <c r="E41" s="23"/>
      <c r="F41" s="32" t="s">
        <v>23</v>
      </c>
      <c r="G41" s="34">
        <v>200</v>
      </c>
      <c r="H41" s="5">
        <v>1</v>
      </c>
      <c r="I41" s="9">
        <f aca="true" t="shared" si="1" ref="I41:I46">G41*H41</f>
        <v>200</v>
      </c>
      <c r="J41" s="17"/>
      <c r="K41" s="91"/>
      <c r="L41" s="83"/>
      <c r="M41" s="9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2:254" ht="12.75">
      <c r="B42" s="14"/>
      <c r="C42" s="21"/>
      <c r="D42" s="2"/>
      <c r="E42" s="23"/>
      <c r="F42" s="2" t="s">
        <v>24</v>
      </c>
      <c r="G42" s="34">
        <v>400</v>
      </c>
      <c r="H42" s="5">
        <v>1</v>
      </c>
      <c r="I42" s="9">
        <f t="shared" si="1"/>
        <v>400</v>
      </c>
      <c r="J42" s="17"/>
      <c r="K42" s="91"/>
      <c r="L42" s="83"/>
      <c r="M42" s="9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2:254" ht="12.75">
      <c r="B43" s="14"/>
      <c r="C43" s="21"/>
      <c r="D43" s="2"/>
      <c r="E43" s="23"/>
      <c r="F43" s="32" t="s">
        <v>42</v>
      </c>
      <c r="G43" s="34">
        <v>1000</v>
      </c>
      <c r="H43" s="5">
        <v>1</v>
      </c>
      <c r="I43" s="9">
        <f t="shared" si="1"/>
        <v>1000</v>
      </c>
      <c r="J43" s="17"/>
      <c r="K43" s="91"/>
      <c r="L43" s="83"/>
      <c r="M43" s="9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2:254" ht="12.75">
      <c r="B44" s="14"/>
      <c r="C44" s="21"/>
      <c r="D44" s="2"/>
      <c r="E44" s="23"/>
      <c r="F44" s="32" t="s">
        <v>45</v>
      </c>
      <c r="G44" s="34">
        <v>600</v>
      </c>
      <c r="H44" s="5">
        <v>12</v>
      </c>
      <c r="I44" s="9">
        <f t="shared" si="1"/>
        <v>7200</v>
      </c>
      <c r="J44" s="17"/>
      <c r="K44" s="91"/>
      <c r="L44" s="83"/>
      <c r="M44" s="9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2:254" ht="12.75">
      <c r="B45" s="14"/>
      <c r="C45" s="21"/>
      <c r="D45" s="2"/>
      <c r="E45" s="23"/>
      <c r="F45" s="32" t="s">
        <v>46</v>
      </c>
      <c r="G45" s="34">
        <v>318</v>
      </c>
      <c r="H45" s="5">
        <v>12</v>
      </c>
      <c r="I45" s="9">
        <f t="shared" si="1"/>
        <v>3816</v>
      </c>
      <c r="J45" s="17"/>
      <c r="K45" s="91"/>
      <c r="L45" s="83"/>
      <c r="M45" s="9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2:254" ht="12.75">
      <c r="B46" s="14"/>
      <c r="C46" s="21"/>
      <c r="D46" s="2"/>
      <c r="E46" s="23"/>
      <c r="F46" s="32" t="s">
        <v>47</v>
      </c>
      <c r="G46" s="34">
        <v>100</v>
      </c>
      <c r="H46" s="5">
        <v>12</v>
      </c>
      <c r="I46" s="9">
        <f t="shared" si="1"/>
        <v>1200</v>
      </c>
      <c r="J46" s="17"/>
      <c r="K46" s="91"/>
      <c r="L46" s="83"/>
      <c r="M46" s="9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2:254" ht="12.75">
      <c r="B47" s="14"/>
      <c r="C47" s="21"/>
      <c r="D47" s="2"/>
      <c r="E47" s="23"/>
      <c r="F47" s="2"/>
      <c r="G47" s="34"/>
      <c r="H47" s="5"/>
      <c r="I47" s="9"/>
      <c r="J47" s="17"/>
      <c r="K47" s="91"/>
      <c r="L47" s="83"/>
      <c r="M47" s="9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2:254" ht="12.75">
      <c r="B48" s="52"/>
      <c r="C48" s="53"/>
      <c r="D48" s="53"/>
      <c r="E48" s="66"/>
      <c r="F48" s="62"/>
      <c r="G48" s="63"/>
      <c r="H48" s="64"/>
      <c r="I48" s="60">
        <f>SUM(I41:I47)</f>
        <v>13816</v>
      </c>
      <c r="J48" s="61"/>
      <c r="K48" s="92">
        <f>SUM(K40:K47)</f>
        <v>0</v>
      </c>
      <c r="L48" s="84"/>
      <c r="M48" s="10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2:254" ht="12.75">
      <c r="B49" s="14"/>
      <c r="C49" s="7"/>
      <c r="D49" s="2"/>
      <c r="E49" s="2"/>
      <c r="F49" s="7"/>
      <c r="G49" s="34"/>
      <c r="H49" s="5"/>
      <c r="I49" s="4"/>
      <c r="J49" s="16"/>
      <c r="K49" s="91"/>
      <c r="L49" s="83"/>
      <c r="M49" s="9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2:254" ht="12.75">
      <c r="B50" s="67"/>
      <c r="C50" s="68"/>
      <c r="D50" s="68"/>
      <c r="E50" s="68"/>
      <c r="F50" s="69" t="s">
        <v>12</v>
      </c>
      <c r="G50" s="70"/>
      <c r="H50" s="71"/>
      <c r="I50" s="72">
        <f>SUM(I13+I22+I30+I48+I35)</f>
        <v>125000</v>
      </c>
      <c r="J50" s="73"/>
      <c r="K50" s="93">
        <f>SUM(K48,K39,K35,K30,K22,K13)</f>
        <v>0</v>
      </c>
      <c r="L50" s="85"/>
      <c r="M50" s="102">
        <f>I50-K50</f>
        <v>125000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2:254" ht="12.75">
      <c r="B51" s="14"/>
      <c r="C51" s="21" t="s">
        <v>9</v>
      </c>
      <c r="D51" s="2"/>
      <c r="E51" s="2"/>
      <c r="F51" s="24" t="s">
        <v>10</v>
      </c>
      <c r="G51" s="34"/>
      <c r="H51" s="5"/>
      <c r="I51" s="6"/>
      <c r="J51" s="16"/>
      <c r="K51" s="91"/>
      <c r="L51" s="83"/>
      <c r="M51" s="9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2:254" ht="12.75">
      <c r="B52" s="74"/>
      <c r="C52" s="75"/>
      <c r="D52" s="75"/>
      <c r="E52" s="75"/>
      <c r="F52" s="76" t="s">
        <v>11</v>
      </c>
      <c r="G52" s="77"/>
      <c r="H52" s="78"/>
      <c r="I52" s="79">
        <f>SUM(I50:I51)</f>
        <v>125000</v>
      </c>
      <c r="J52" s="80"/>
      <c r="K52" s="94">
        <f>SUM(K50,K51)</f>
        <v>0</v>
      </c>
      <c r="L52" s="86"/>
      <c r="M52" s="103">
        <f>I52-K52</f>
        <v>125000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2:254" ht="13.5" thickBot="1">
      <c r="B53" s="18"/>
      <c r="C53" s="26"/>
      <c r="D53" s="26"/>
      <c r="E53" s="26"/>
      <c r="F53" s="27"/>
      <c r="G53" s="35"/>
      <c r="H53" s="28"/>
      <c r="I53" s="19"/>
      <c r="J53" s="20"/>
      <c r="K53" s="95"/>
      <c r="L53" s="87"/>
      <c r="M53" s="10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2:248" ht="12.75">
      <c r="B54" s="3"/>
      <c r="C54" s="3"/>
      <c r="D54" s="31" t="s">
        <v>17</v>
      </c>
      <c r="E54" s="30" t="s">
        <v>19</v>
      </c>
      <c r="F54" s="30"/>
      <c r="G54" s="36"/>
      <c r="H54" s="3"/>
      <c r="I54" s="3"/>
      <c r="J54" s="3"/>
      <c r="K54" s="96"/>
      <c r="L54" s="3"/>
      <c r="M54" s="9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2:248" ht="12.75">
      <c r="B55" s="3"/>
      <c r="C55" s="3"/>
      <c r="D55" s="30"/>
      <c r="E55" s="30"/>
      <c r="F55" s="30" t="s">
        <v>18</v>
      </c>
      <c r="G55" s="36"/>
      <c r="H55" s="3"/>
      <c r="I55" s="3"/>
      <c r="J55" s="3"/>
      <c r="K55" s="96"/>
      <c r="L55" s="3"/>
      <c r="M55" s="9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2:248" ht="12.75">
      <c r="B56" s="3"/>
      <c r="C56" s="3"/>
      <c r="D56" s="31"/>
      <c r="E56" s="30"/>
      <c r="F56" s="3"/>
      <c r="G56" s="36"/>
      <c r="H56" s="3"/>
      <c r="I56" s="3"/>
      <c r="J56" s="3"/>
      <c r="K56" s="96"/>
      <c r="L56" s="3"/>
      <c r="M56" s="9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2:8" ht="12.75">
      <c r="B57" s="7"/>
      <c r="H57"/>
    </row>
    <row r="58" spans="2:8" ht="12.75">
      <c r="B58" s="7"/>
      <c r="H58"/>
    </row>
    <row r="59" spans="2:8" ht="12.75">
      <c r="B59" s="7"/>
      <c r="H59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</sheetData>
  <sheetProtection/>
  <printOptions/>
  <pageMargins left="0.75" right="0.75" top="1.24" bottom="0.6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2013-10-15T04:40:23Z</cp:lastPrinted>
  <dcterms:created xsi:type="dcterms:W3CDTF">2003-01-15T17:30:37Z</dcterms:created>
  <dcterms:modified xsi:type="dcterms:W3CDTF">2016-03-16T19:53:28Z</dcterms:modified>
  <cp:category/>
  <cp:version/>
  <cp:contentType/>
  <cp:contentStatus/>
</cp:coreProperties>
</file>